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" windowWidth="19320" windowHeight="8025" tabRatio="294"/>
  </bookViews>
  <sheets>
    <sheet name="план 2022" sheetId="3" r:id="rId1"/>
  </sheets>
  <calcPr calcId="125725"/>
</workbook>
</file>

<file path=xl/calcChain.xml><?xml version="1.0" encoding="utf-8"?>
<calcChain xmlns="http://schemas.openxmlformats.org/spreadsheetml/2006/main">
  <c r="C11" i="3"/>
  <c r="G11"/>
  <c r="G7"/>
  <c r="C30"/>
  <c r="C28"/>
  <c r="F29"/>
  <c r="F7"/>
  <c r="F24"/>
  <c r="F18"/>
  <c r="F22"/>
  <c r="G16" l="1"/>
  <c r="C29"/>
  <c r="C25"/>
  <c r="C24"/>
  <c r="C23"/>
  <c r="C22"/>
  <c r="G21"/>
  <c r="F21"/>
  <c r="C21" s="1"/>
  <c r="C19"/>
  <c r="C18"/>
  <c r="C17"/>
  <c r="F16"/>
  <c r="E16"/>
  <c r="D16"/>
  <c r="C14"/>
  <c r="C16" l="1"/>
  <c r="C10"/>
  <c r="C7" s="1"/>
</calcChain>
</file>

<file path=xl/sharedStrings.xml><?xml version="1.0" encoding="utf-8"?>
<sst xmlns="http://schemas.openxmlformats.org/spreadsheetml/2006/main" count="46" uniqueCount="36">
  <si>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</si>
  <si>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</si>
  <si>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</si>
  <si>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</si>
  <si>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</si>
  <si>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</si>
  <si>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</si>
  <si>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</si>
  <si>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</si>
  <si>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</si>
  <si>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</si>
  <si>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Поступление  электроэнергии в сеть</t>
  </si>
  <si>
    <t>в т.ч. из</t>
  </si>
  <si>
    <t>сетевых организаций</t>
  </si>
  <si>
    <t>несетевых организаций</t>
  </si>
  <si>
    <t>в т.ч. несетевым организациям</t>
  </si>
  <si>
    <t>в т.ч. населению</t>
  </si>
  <si>
    <t>сетевым организациям</t>
  </si>
  <si>
    <t>Отпуск (передача)  электроэнергии из сети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</si>
  <si>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</si>
  <si>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</si>
  <si>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</si>
  <si>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</si>
  <si>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</si>
  <si>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</si>
  <si>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</si>
  <si>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</si>
  <si>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</si>
  <si>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</si>
  <si>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1.1.1</t>
  </si>
  <si>
    <t>1.1.2</t>
  </si>
  <si>
    <t>1.2.1</t>
  </si>
  <si>
    <t>1.2.2</t>
  </si>
  <si>
    <t>2.1.1</t>
  </si>
  <si>
    <t>2.1.2</t>
  </si>
  <si>
    <t>Отпуск (передача) электрической энергии ООО "Энергошанс" план на 2022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</si>
</sst>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00"/>
    <numFmt numFmtId="165" formatCode="_-* #,##0.00000\ _₽_-;\-* #,##0.00000\ _₽_-;_-* &quot;-&quot;?????\ _₽_-;_-@_-"/>
    <numFmt numFmtId="166" formatCode="_-* #,##0.0000\ _₽_-;\-* #,##0.0000\ _₽_-;_-* &quot;-&quot;????\ _₽_-;_-@_-"/>
  </numFmts>
  <fonts count="13"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 Cyr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1" applyBorder="0">
      <alignment horizontal="center" vertical="center" wrapText="1"/>
    </xf>
    <xf numFmtId="49" fontId="1" fillId="0" borderId="0" applyBorder="0">
      <alignment vertical="top"/>
    </xf>
    <xf numFmtId="0" fontId="2" fillId="0" borderId="0"/>
  </cellStyleXfs>
  <cellXfs count="50">
    <xf numFmtId="0" fontId="0" fillId="0" borderId="0" xfId="0"/>
    <xf numFmtId="0" fontId="2" fillId="0" borderId="0" xfId="3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0" xfId="3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5" fillId="0" borderId="2" xfId="3" applyNumberFormat="1" applyFont="1" applyFill="1" applyBorder="1" applyAlignment="1" applyProtection="1">
      <alignment horizontal="center" vertical="center"/>
    </xf>
    <xf numFmtId="0" fontId="2" fillId="0" borderId="0" xfId="3" applyFont="1" applyFill="1" applyAlignment="1" applyProtection="1">
      <alignment vertical="center"/>
    </xf>
    <xf numFmtId="49" fontId="2" fillId="0" borderId="2" xfId="3" applyNumberFormat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2" xfId="3" applyFont="1" applyFill="1" applyBorder="1" applyAlignment="1" applyProtection="1">
      <alignment horizontal="left" vertical="center" wrapText="1" indent="2"/>
    </xf>
    <xf numFmtId="0" fontId="2" fillId="0" borderId="0" xfId="3" applyFont="1" applyFill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left" vertical="center" wrapText="1"/>
    </xf>
    <xf numFmtId="4" fontId="2" fillId="0" borderId="0" xfId="3" applyNumberFormat="1" applyFont="1" applyFill="1" applyBorder="1" applyAlignment="1" applyProtection="1">
      <alignment vertical="center"/>
    </xf>
    <xf numFmtId="4" fontId="2" fillId="0" borderId="0" xfId="3" applyNumberFormat="1" applyFont="1" applyFill="1" applyAlignment="1" applyProtection="1">
      <alignment vertical="center"/>
    </xf>
    <xf numFmtId="4" fontId="2" fillId="0" borderId="0" xfId="0" applyNumberFormat="1" applyFont="1" applyFill="1"/>
    <xf numFmtId="0" fontId="7" fillId="2" borderId="2" xfId="3" applyFont="1" applyFill="1" applyBorder="1" applyAlignment="1" applyProtection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left" vertical="center"/>
    </xf>
    <xf numFmtId="4" fontId="8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166" fontId="2" fillId="0" borderId="2" xfId="0" applyNumberFormat="1" applyFont="1" applyFill="1" applyBorder="1" applyAlignment="1" applyProtection="1">
      <alignment horizontal="center" vertical="center"/>
      <protection locked="0"/>
    </xf>
    <xf numFmtId="166" fontId="2" fillId="0" borderId="2" xfId="0" applyNumberFormat="1" applyFont="1" applyFill="1" applyBorder="1" applyAlignment="1" applyProtection="1">
      <alignment horizontal="right" vertical="center"/>
      <protection locked="0"/>
    </xf>
    <xf numFmtId="166" fontId="2" fillId="2" borderId="2" xfId="0" applyNumberFormat="1" applyFont="1" applyFill="1" applyBorder="1" applyAlignment="1" applyProtection="1">
      <alignment horizontal="right" vertical="center"/>
      <protection locked="0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3" applyNumberFormat="1" applyFont="1" applyFill="1" applyBorder="1" applyAlignment="1" applyProtection="1">
      <alignment horizontal="center" vertical="center" wrapText="1"/>
    </xf>
    <xf numFmtId="166" fontId="5" fillId="0" borderId="2" xfId="3" applyNumberFormat="1" applyFont="1" applyFill="1" applyBorder="1" applyAlignment="1" applyProtection="1">
      <alignment horizontal="center" vertical="center" wrapText="1"/>
    </xf>
    <xf numFmtId="164" fontId="5" fillId="2" borderId="2" xfId="3" applyNumberFormat="1" applyFont="1" applyFill="1" applyBorder="1" applyAlignment="1" applyProtection="1">
      <alignment horizontal="center" vertical="center" wrapText="1"/>
    </xf>
    <xf numFmtId="166" fontId="5" fillId="2" borderId="2" xfId="3" applyNumberFormat="1" applyFont="1" applyFill="1" applyBorder="1" applyAlignment="1" applyProtection="1">
      <alignment horizontal="center" vertical="center" wrapText="1"/>
    </xf>
    <xf numFmtId="166" fontId="9" fillId="0" borderId="2" xfId="0" applyNumberFormat="1" applyFont="1" applyFill="1" applyBorder="1" applyAlignment="1" applyProtection="1">
      <alignment horizontal="right" vertical="center"/>
      <protection locked="0"/>
    </xf>
    <xf numFmtId="166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43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10" fillId="0" borderId="2" xfId="0" applyNumberFormat="1" applyFont="1" applyFill="1" applyBorder="1" applyAlignment="1" applyProtection="1">
      <alignment horizontal="right" vertical="center"/>
      <protection locked="0"/>
    </xf>
    <xf numFmtId="164" fontId="8" fillId="0" borderId="2" xfId="3" applyNumberFormat="1" applyFont="1" applyFill="1" applyBorder="1" applyAlignment="1" applyProtection="1">
      <alignment horizontal="center" vertical="center" wrapText="1"/>
    </xf>
    <xf numFmtId="166" fontId="8" fillId="0" borderId="2" xfId="3" applyNumberFormat="1" applyFont="1" applyFill="1" applyBorder="1" applyAlignment="1" applyProtection="1">
      <alignment horizontal="center" vertical="center" wrapText="1"/>
    </xf>
    <xf numFmtId="164" fontId="8" fillId="2" borderId="2" xfId="3" applyNumberFormat="1" applyFont="1" applyFill="1" applyBorder="1" applyAlignment="1" applyProtection="1">
      <alignment horizontal="center" vertical="center" wrapText="1"/>
    </xf>
    <xf numFmtId="166" fontId="11" fillId="0" borderId="2" xfId="0" applyNumberFormat="1" applyFont="1" applyFill="1" applyBorder="1"/>
    <xf numFmtId="165" fontId="11" fillId="2" borderId="2" xfId="0" applyNumberFormat="1" applyFont="1" applyFill="1" applyBorder="1"/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6" fontId="12" fillId="0" borderId="2" xfId="0" applyNumberFormat="1" applyFont="1" applyFill="1" applyBorder="1"/>
    <xf numFmtId="166" fontId="12" fillId="2" borderId="2" xfId="0" applyNumberFormat="1" applyFont="1" applyFill="1" applyBorder="1"/>
    <xf numFmtId="165" fontId="12" fillId="2" borderId="2" xfId="0" applyNumberFormat="1" applyFont="1" applyFill="1" applyBorder="1"/>
    <xf numFmtId="0" fontId="5" fillId="0" borderId="0" xfId="3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topLeftCell="A4" workbookViewId="0">
      <selection activeCell="G29" activeCellId="1" sqref="G22 G29"/>
    </sheetView>
  </sheetViews>
  <sheetFormatPr defaultRowHeight="12.75"/>
  <cols>
    <col min="1" max="1" width="5.7109375" style="13" customWidth="1"/>
    <col min="2" max="2" width="35.42578125" style="8" customWidth="1"/>
    <col min="3" max="3" width="14" style="17" customWidth="1"/>
    <col min="4" max="4" width="13.28515625" style="17" customWidth="1"/>
    <col min="5" max="5" width="14.42578125" style="17" customWidth="1"/>
    <col min="6" max="6" width="14" style="17" customWidth="1"/>
    <col min="7" max="7" width="13.7109375" style="17" customWidth="1"/>
    <col min="8" max="8" width="15.5703125" style="8" customWidth="1"/>
    <col min="9" max="10" width="15.140625" style="2" customWidth="1"/>
    <col min="11" max="16384" width="9.140625" style="2"/>
  </cols>
  <sheetData>
    <row r="2" spans="1:8" ht="21.75" customHeight="1">
      <c r="A2" s="47" t="s">
        <v>35</v>
      </c>
      <c r="B2" s="47"/>
      <c r="C2" s="47"/>
      <c r="D2" s="47"/>
      <c r="E2" s="47"/>
      <c r="F2" s="47"/>
      <c r="G2" s="47"/>
      <c r="H2" s="1"/>
    </row>
    <row r="3" spans="1:8">
      <c r="A3" s="3"/>
      <c r="B3" s="22"/>
      <c r="C3" s="20"/>
      <c r="D3" s="20"/>
      <c r="E3" s="21"/>
      <c r="F3" s="21"/>
      <c r="G3" s="21"/>
      <c r="H3" s="4"/>
    </row>
    <row r="4" spans="1:8" s="6" customFormat="1">
      <c r="A4" s="48" t="s">
        <v>0</v>
      </c>
      <c r="B4" s="48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5"/>
    </row>
    <row r="5" spans="1:8" s="6" customFormat="1">
      <c r="A5" s="48"/>
      <c r="B5" s="48"/>
      <c r="C5" s="49"/>
      <c r="D5" s="49"/>
      <c r="E5" s="49"/>
      <c r="F5" s="49"/>
      <c r="G5" s="49"/>
      <c r="H5" s="5"/>
    </row>
    <row r="6" spans="1:8" ht="22.5" customHeight="1">
      <c r="A6" s="7" t="s">
        <v>19</v>
      </c>
      <c r="B6" s="14" t="s">
        <v>11</v>
      </c>
      <c r="C6" s="14"/>
      <c r="D6" s="14"/>
      <c r="E6" s="14"/>
      <c r="F6" s="14"/>
      <c r="G6" s="14"/>
    </row>
    <row r="7" spans="1:8">
      <c r="A7" s="9" t="s">
        <v>20</v>
      </c>
      <c r="B7" s="10" t="s">
        <v>8</v>
      </c>
      <c r="C7" s="23">
        <f>SUM(C9,C10)</f>
        <v>18231.90727</v>
      </c>
      <c r="D7" s="24">
        <v>0</v>
      </c>
      <c r="E7" s="24">
        <v>0</v>
      </c>
      <c r="F7" s="25">
        <f>F16+G16+F28+G28</f>
        <v>18231.90727</v>
      </c>
      <c r="G7" s="25">
        <f>SUM(G16,G28)</f>
        <v>7438.1990699999997</v>
      </c>
      <c r="H7" s="11"/>
    </row>
    <row r="8" spans="1:8">
      <c r="A8" s="9"/>
      <c r="B8" s="10" t="s">
        <v>12</v>
      </c>
      <c r="C8" s="24"/>
      <c r="D8" s="24"/>
      <c r="E8" s="24"/>
      <c r="F8" s="25"/>
      <c r="G8" s="25"/>
      <c r="H8" s="11"/>
    </row>
    <row r="9" spans="1:8">
      <c r="A9" s="9" t="s">
        <v>29</v>
      </c>
      <c r="B9" s="10" t="s">
        <v>14</v>
      </c>
      <c r="C9" s="24">
        <v>0</v>
      </c>
      <c r="D9" s="24">
        <v>0</v>
      </c>
      <c r="E9" s="24">
        <v>0</v>
      </c>
      <c r="F9" s="25">
        <v>0</v>
      </c>
      <c r="G9" s="25">
        <v>0</v>
      </c>
      <c r="H9" s="11"/>
    </row>
    <row r="10" spans="1:8">
      <c r="A10" s="9" t="s">
        <v>30</v>
      </c>
      <c r="B10" s="10" t="s">
        <v>13</v>
      </c>
      <c r="C10" s="24">
        <f>F10+G10</f>
        <v>18231.90727</v>
      </c>
      <c r="D10" s="24">
        <v>0</v>
      </c>
      <c r="E10" s="24">
        <v>0</v>
      </c>
      <c r="F10" s="25">
        <v>18231.90727</v>
      </c>
      <c r="G10" s="43">
        <v>0</v>
      </c>
      <c r="H10" s="11"/>
    </row>
    <row r="11" spans="1:8">
      <c r="A11" s="9" t="s">
        <v>21</v>
      </c>
      <c r="B11" s="10" t="s">
        <v>9</v>
      </c>
      <c r="C11" s="26">
        <f>F11</f>
        <v>2.7574999999999998</v>
      </c>
      <c r="D11" s="24">
        <v>0</v>
      </c>
      <c r="E11" s="24">
        <v>0</v>
      </c>
      <c r="F11" s="26">
        <v>2.7574999999999998</v>
      </c>
      <c r="G11" s="25">
        <f>G21+G29</f>
        <v>1.2321899999999999</v>
      </c>
      <c r="H11" s="11"/>
    </row>
    <row r="12" spans="1:8">
      <c r="A12" s="9"/>
      <c r="B12" s="10" t="s">
        <v>12</v>
      </c>
      <c r="C12" s="26"/>
      <c r="D12" s="24"/>
      <c r="E12" s="24"/>
      <c r="F12" s="27"/>
      <c r="G12" s="25"/>
      <c r="H12" s="11"/>
    </row>
    <row r="13" spans="1:8">
      <c r="A13" s="9" t="s">
        <v>31</v>
      </c>
      <c r="B13" s="10" t="s">
        <v>14</v>
      </c>
      <c r="C13" s="26">
        <v>0</v>
      </c>
      <c r="D13" s="24">
        <v>0</v>
      </c>
      <c r="E13" s="24">
        <v>0</v>
      </c>
      <c r="F13" s="27">
        <v>0</v>
      </c>
      <c r="G13" s="25">
        <v>0</v>
      </c>
      <c r="H13" s="11"/>
    </row>
    <row r="14" spans="1:8">
      <c r="A14" s="9" t="s">
        <v>32</v>
      </c>
      <c r="B14" s="10" t="s">
        <v>13</v>
      </c>
      <c r="C14" s="26">
        <f>F14+G14</f>
        <v>2.7574999999999998</v>
      </c>
      <c r="D14" s="24">
        <v>0</v>
      </c>
      <c r="E14" s="24">
        <v>0</v>
      </c>
      <c r="F14" s="27">
        <v>2.7574999999999998</v>
      </c>
      <c r="G14" s="25">
        <v>0</v>
      </c>
      <c r="H14" s="11"/>
    </row>
    <row r="15" spans="1:8" ht="25.5" customHeight="1">
      <c r="A15" s="7" t="s">
        <v>22</v>
      </c>
      <c r="B15" s="14" t="s">
        <v>18</v>
      </c>
      <c r="C15" s="28"/>
      <c r="D15" s="29"/>
      <c r="E15" s="29"/>
      <c r="F15" s="30"/>
      <c r="G15" s="31"/>
      <c r="H15" s="11"/>
    </row>
    <row r="16" spans="1:8">
      <c r="A16" s="9" t="s">
        <v>23</v>
      </c>
      <c r="B16" s="10" t="s">
        <v>8</v>
      </c>
      <c r="C16" s="24">
        <f>D16+E16+F16+G16</f>
        <v>17302.079999999998</v>
      </c>
      <c r="D16" s="24">
        <f>D17+D19</f>
        <v>0</v>
      </c>
      <c r="E16" s="24">
        <f>E17+E19</f>
        <v>0</v>
      </c>
      <c r="F16" s="25">
        <f>F17+F19</f>
        <v>10243.228999999999</v>
      </c>
      <c r="G16" s="25">
        <f>G17+G19</f>
        <v>7058.8509999999997</v>
      </c>
      <c r="H16" s="11"/>
    </row>
    <row r="17" spans="1:10">
      <c r="A17" s="9" t="s">
        <v>33</v>
      </c>
      <c r="B17" s="10" t="s">
        <v>15</v>
      </c>
      <c r="C17" s="24">
        <f>D17+E17+F17+G17</f>
        <v>17026.097999999998</v>
      </c>
      <c r="D17" s="24">
        <v>0</v>
      </c>
      <c r="E17" s="24">
        <v>0</v>
      </c>
      <c r="F17" s="25">
        <v>9967.2469999999994</v>
      </c>
      <c r="G17" s="25">
        <v>7058.8509999999997</v>
      </c>
      <c r="H17" s="11"/>
      <c r="J17" s="18"/>
    </row>
    <row r="18" spans="1:10">
      <c r="A18" s="9"/>
      <c r="B18" s="15" t="s">
        <v>16</v>
      </c>
      <c r="C18" s="32">
        <f>D18+E18+F18+G18</f>
        <v>4607.3370000000004</v>
      </c>
      <c r="D18" s="32">
        <v>0</v>
      </c>
      <c r="E18" s="32">
        <v>0</v>
      </c>
      <c r="F18" s="33">
        <f>685.024</f>
        <v>685.024</v>
      </c>
      <c r="G18" s="33">
        <v>3922.3130000000001</v>
      </c>
      <c r="H18" s="11"/>
    </row>
    <row r="19" spans="1:10">
      <c r="A19" s="9" t="s">
        <v>34</v>
      </c>
      <c r="B19" s="10" t="s">
        <v>17</v>
      </c>
      <c r="C19" s="24">
        <f>D19+E19+F19+G19</f>
        <v>275.98200000000003</v>
      </c>
      <c r="D19" s="44">
        <v>0</v>
      </c>
      <c r="E19" s="44">
        <v>0</v>
      </c>
      <c r="F19" s="45">
        <v>275.98200000000003</v>
      </c>
      <c r="G19" s="45">
        <v>0</v>
      </c>
      <c r="H19" s="11"/>
    </row>
    <row r="20" spans="1:10">
      <c r="A20" s="9"/>
      <c r="B20" s="10"/>
      <c r="C20" s="24"/>
      <c r="D20" s="24"/>
      <c r="E20" s="24"/>
      <c r="F20" s="25"/>
      <c r="G20" s="25"/>
      <c r="H20" s="11"/>
    </row>
    <row r="21" spans="1:10">
      <c r="A21" s="9" t="s">
        <v>24</v>
      </c>
      <c r="B21" s="10" t="s">
        <v>9</v>
      </c>
      <c r="C21" s="26">
        <f>D21+E21+F21+G21</f>
        <v>2.6168699999999996</v>
      </c>
      <c r="D21" s="24">
        <v>0</v>
      </c>
      <c r="E21" s="24">
        <v>0</v>
      </c>
      <c r="F21" s="27">
        <f>F22+F24</f>
        <v>1.4420599999999999</v>
      </c>
      <c r="G21" s="27">
        <f>G22+G24</f>
        <v>1.1748099999999999</v>
      </c>
      <c r="H21" s="11"/>
    </row>
    <row r="22" spans="1:10">
      <c r="A22" s="9"/>
      <c r="B22" s="10" t="s">
        <v>15</v>
      </c>
      <c r="C22" s="26">
        <f>D22+E22+F22+G22</f>
        <v>2.5797699999999999</v>
      </c>
      <c r="D22" s="24">
        <v>0</v>
      </c>
      <c r="E22" s="24">
        <v>0</v>
      </c>
      <c r="F22" s="27">
        <f>1.40496</f>
        <v>1.40496</v>
      </c>
      <c r="G22" s="27">
        <v>1.1748099999999999</v>
      </c>
      <c r="H22" s="11"/>
    </row>
    <row r="23" spans="1:10">
      <c r="A23" s="9"/>
      <c r="B23" s="15" t="s">
        <v>16</v>
      </c>
      <c r="C23" s="34">
        <f>D23+E23+F23+G23</f>
        <v>0.85265000000000002</v>
      </c>
      <c r="D23" s="32">
        <v>0</v>
      </c>
      <c r="E23" s="32">
        <v>0</v>
      </c>
      <c r="F23" s="35">
        <v>0.11405</v>
      </c>
      <c r="G23" s="35">
        <v>0.73860000000000003</v>
      </c>
      <c r="H23" s="11"/>
    </row>
    <row r="24" spans="1:10">
      <c r="A24" s="9"/>
      <c r="B24" s="10" t="s">
        <v>17</v>
      </c>
      <c r="C24" s="26">
        <f>D24+E24+F24+G24</f>
        <v>3.7100000000000001E-2</v>
      </c>
      <c r="D24" s="44">
        <v>0</v>
      </c>
      <c r="E24" s="44">
        <v>0</v>
      </c>
      <c r="F24" s="46">
        <f>0.0371</f>
        <v>3.7100000000000001E-2</v>
      </c>
      <c r="G24" s="46">
        <v>0</v>
      </c>
      <c r="H24" s="11"/>
    </row>
    <row r="25" spans="1:10">
      <c r="A25" s="9"/>
      <c r="B25" s="19"/>
      <c r="C25" s="26">
        <f>D25+E25+F25+G25</f>
        <v>0</v>
      </c>
      <c r="D25" s="44">
        <v>0</v>
      </c>
      <c r="E25" s="44">
        <v>0</v>
      </c>
      <c r="F25" s="46">
        <v>0</v>
      </c>
      <c r="G25" s="46">
        <v>0</v>
      </c>
      <c r="H25" s="11"/>
    </row>
    <row r="26" spans="1:10">
      <c r="A26" s="9"/>
      <c r="B26" s="10"/>
      <c r="C26" s="37"/>
      <c r="D26" s="41"/>
      <c r="E26" s="41"/>
      <c r="F26" s="42"/>
      <c r="G26" s="42"/>
      <c r="H26" s="11"/>
    </row>
    <row r="27" spans="1:10" ht="25.5" customHeight="1">
      <c r="A27" s="7" t="s">
        <v>25</v>
      </c>
      <c r="B27" s="14" t="s">
        <v>10</v>
      </c>
      <c r="C27" s="38"/>
      <c r="D27" s="39"/>
      <c r="E27" s="39"/>
      <c r="F27" s="40"/>
      <c r="G27" s="40"/>
      <c r="H27" s="11"/>
    </row>
    <row r="28" spans="1:10">
      <c r="A28" s="9" t="s">
        <v>26</v>
      </c>
      <c r="B28" s="10" t="s">
        <v>8</v>
      </c>
      <c r="C28" s="24">
        <f>D28+E28+F28+G28</f>
        <v>929.82727</v>
      </c>
      <c r="D28" s="24">
        <v>0</v>
      </c>
      <c r="E28" s="24">
        <v>0</v>
      </c>
      <c r="F28" s="25">
        <v>550.47919999999999</v>
      </c>
      <c r="G28" s="25">
        <v>379.34807000000001</v>
      </c>
      <c r="H28" s="11"/>
    </row>
    <row r="29" spans="1:10">
      <c r="A29" s="9" t="s">
        <v>27</v>
      </c>
      <c r="B29" s="10" t="s">
        <v>9</v>
      </c>
      <c r="C29" s="26">
        <f>D29+E29+F29+G29</f>
        <v>0.14063999999999999</v>
      </c>
      <c r="D29" s="24">
        <v>0</v>
      </c>
      <c r="E29" s="24">
        <v>0</v>
      </c>
      <c r="F29" s="27">
        <f>0.08326</f>
        <v>8.3260000000000001E-2</v>
      </c>
      <c r="G29" s="27">
        <v>5.738E-2</v>
      </c>
      <c r="H29" s="11"/>
    </row>
    <row r="30" spans="1:10">
      <c r="A30" s="9" t="s">
        <v>28</v>
      </c>
      <c r="B30" s="12" t="s">
        <v>7</v>
      </c>
      <c r="C30" s="36">
        <f>C28/C7*100</f>
        <v>5.0999999957766349</v>
      </c>
      <c r="D30" s="24">
        <v>0</v>
      </c>
      <c r="E30" s="24">
        <v>0</v>
      </c>
      <c r="F30" s="36">
        <v>5.0999999999999996</v>
      </c>
      <c r="G30" s="36">
        <v>5.0999999999999996</v>
      </c>
      <c r="H30" s="11"/>
    </row>
    <row r="31" spans="1:10">
      <c r="A31" s="3"/>
      <c r="B31" s="1"/>
      <c r="C31" s="16"/>
      <c r="D31" s="16"/>
      <c r="E31" s="16"/>
      <c r="F31" s="16"/>
      <c r="G31" s="16"/>
      <c r="H31" s="1"/>
    </row>
    <row r="32" spans="1:10">
      <c r="B32" s="1"/>
      <c r="C32" s="16"/>
      <c r="D32" s="16"/>
      <c r="E32" s="16"/>
      <c r="F32" s="16"/>
      <c r="G32" s="16"/>
      <c r="H32" s="1"/>
    </row>
    <row r="33" spans="2:8" s="2" customFormat="1">
      <c r="B33" s="1"/>
      <c r="C33" s="16"/>
      <c r="D33" s="16"/>
      <c r="E33" s="16"/>
      <c r="F33" s="16"/>
      <c r="G33" s="16"/>
      <c r="H33" s="1"/>
    </row>
    <row r="34" spans="2:8" s="2" customFormat="1">
      <c r="B34" s="1"/>
      <c r="C34" s="16"/>
      <c r="D34" s="16"/>
      <c r="E34" s="16"/>
      <c r="F34" s="16"/>
      <c r="G34" s="16"/>
      <c r="H34" s="1"/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dataValidations count="1">
    <dataValidation type="decimal" allowBlank="1" showInputMessage="1" showErrorMessage="1" errorTitle="Внимание" error="Допускается ввод только действительных чисел!" sqref="E65342:H65344 E65346:H65347 E65349:H65536 E65339:H65340 E65334:H65336 H7:H30 D20:G23 C16:C26 D16:G18 C7:G14 C28:G3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</vt:lpstr>
    </vt:vector>
  </TitlesOfParts>
  <Company>ООО Энергонефть Самара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Алена</cp:lastModifiedBy>
  <cp:lastPrinted>2020-02-13T07:04:03Z</cp:lastPrinted>
  <dcterms:created xsi:type="dcterms:W3CDTF">2011-05-11T12:19:29Z</dcterms:created>
  <dcterms:modified xsi:type="dcterms:W3CDTF">2022-02-18T10:32:11Z</dcterms:modified>
</cp:coreProperties>
</file>